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lode.sharepoint.com/sites/operations/Shared Documents/Procurement/Employer of Record Services/Employer of Record RFP/2023 RFP Packet/"/>
    </mc:Choice>
  </mc:AlternateContent>
  <xr:revisionPtr revIDLastSave="0" documentId="8_{CC113E5D-C1EB-4F22-BC14-8EB674B4D3E2}" xr6:coauthVersionLast="47" xr6:coauthVersionMax="47" xr10:uidLastSave="{00000000-0000-0000-0000-000000000000}"/>
  <bookViews>
    <workbookView xWindow="-120" yWindow="-120" windowWidth="24240" windowHeight="13020" xr2:uid="{503B2447-9060-4726-90A1-500C471A0B8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21" i="1"/>
  <c r="H20" i="1"/>
  <c r="J20" i="1" s="1"/>
  <c r="H19" i="1"/>
  <c r="H18" i="1"/>
  <c r="H17" i="1"/>
  <c r="H16" i="1"/>
  <c r="J16" i="1" s="1"/>
  <c r="H15" i="1"/>
  <c r="H14" i="1"/>
  <c r="H13" i="1"/>
  <c r="H12" i="1"/>
  <c r="J12" i="1" s="1"/>
  <c r="H11" i="1"/>
  <c r="H10" i="1"/>
  <c r="H9" i="1"/>
  <c r="H8" i="1"/>
  <c r="J8" i="1" s="1"/>
  <c r="H7" i="1"/>
  <c r="H6" i="1"/>
  <c r="H5" i="1"/>
  <c r="H4" i="1"/>
  <c r="J4" i="1" s="1"/>
  <c r="H3" i="1"/>
  <c r="G22" i="1"/>
  <c r="D22" i="1"/>
  <c r="B22" i="1"/>
  <c r="F33" i="1" s="1"/>
  <c r="H32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J11" i="1" l="1"/>
  <c r="J19" i="1"/>
  <c r="J5" i="1"/>
  <c r="J13" i="1"/>
  <c r="J21" i="1"/>
  <c r="J7" i="1"/>
  <c r="J9" i="1"/>
  <c r="J10" i="1"/>
  <c r="J18" i="1"/>
  <c r="J17" i="1"/>
  <c r="H22" i="1"/>
  <c r="J6" i="1"/>
  <c r="J14" i="1"/>
  <c r="I22" i="1"/>
  <c r="J15" i="1"/>
  <c r="E22" i="1"/>
  <c r="J3" i="1"/>
  <c r="J22" i="1" l="1"/>
  <c r="G26" i="1" s="1"/>
  <c r="H26" i="1" s="1"/>
  <c r="H34" i="1" s="1"/>
  <c r="H35" i="1" l="1"/>
  <c r="H37" i="1" s="1"/>
</calcChain>
</file>

<file path=xl/sharedStrings.xml><?xml version="1.0" encoding="utf-8"?>
<sst xmlns="http://schemas.openxmlformats.org/spreadsheetml/2006/main" count="46" uniqueCount="44">
  <si>
    <t>Participant Wages and Benefits</t>
  </si>
  <si>
    <t>Job Title</t>
  </si>
  <si>
    <t># of Positions</t>
  </si>
  <si>
    <t>Hourly Wage</t>
  </si>
  <si>
    <t>Total Hours</t>
  </si>
  <si>
    <t>CA Sick Time @ 24 hours per person</t>
  </si>
  <si>
    <t>Work Comp Rate</t>
  </si>
  <si>
    <t>Payroll Taxes (rate x total hours)</t>
  </si>
  <si>
    <t>Subtotal Wages</t>
  </si>
  <si>
    <t>Subtotal Benefits/Taxes</t>
  </si>
  <si>
    <t>Subtotal Combined</t>
  </si>
  <si>
    <t>Clerical</t>
  </si>
  <si>
    <t>Clerical in a medical setting</t>
  </si>
  <si>
    <t>Culinary Arts Trainee</t>
  </si>
  <si>
    <t>Day Care Provider Assistant</t>
  </si>
  <si>
    <t>Forestry Trainee</t>
  </si>
  <si>
    <t>Landscape Laborer Assistant</t>
  </si>
  <si>
    <t>Library</t>
  </si>
  <si>
    <t>Maintenance Worker</t>
  </si>
  <si>
    <t>Mental Health Navigator</t>
  </si>
  <si>
    <t>Nursing Assistant Trainee</t>
  </si>
  <si>
    <t>Program Support Specialist</t>
  </si>
  <si>
    <t>Recreation Worker Trainee</t>
  </si>
  <si>
    <t>Residential Construction Labor Helper</t>
  </si>
  <si>
    <t>Road Department Helper</t>
  </si>
  <si>
    <t>Sales</t>
  </si>
  <si>
    <t>Salesmen</t>
  </si>
  <si>
    <t>Sheriff Services Technician Trainee</t>
  </si>
  <si>
    <t>Shop Tech Trainee</t>
  </si>
  <si>
    <t>Veterinary Assistant Helper</t>
  </si>
  <si>
    <t>TOTAL</t>
  </si>
  <si>
    <t>Operator/Operational Costs</t>
  </si>
  <si>
    <t>Itemized Cost</t>
  </si>
  <si>
    <t>Rate % or $</t>
  </si>
  <si>
    <t>Amount  $</t>
  </si>
  <si>
    <t>Subtotal</t>
  </si>
  <si>
    <t>Operating Cost Rate includes overhead and staff time</t>
  </si>
  <si>
    <t>(Subject to monitoring and audit)</t>
  </si>
  <si>
    <t>Other: Please describe</t>
  </si>
  <si>
    <t>Onboarding Fee per Participant</t>
  </si>
  <si>
    <t>Total Participants:</t>
  </si>
  <si>
    <t>Total Operational Costs</t>
  </si>
  <si>
    <t>Total Participant Wages and Benefits Costs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</si>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</sst>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4" fontId="4" fillId="0" borderId="0" xfId="1" applyFont="1"/>
    <xf numFmtId="44" fontId="4" fillId="0" borderId="0" xfId="0" applyNumberFormat="1" applyFont="1"/>
    <xf numFmtId="0" fontId="2" fillId="0" borderId="0" xfId="0" applyFont="1"/>
    <xf numFmtId="0" fontId="4" fillId="2" borderId="0" xfId="0" applyFont="1" applyFill="1"/>
    <xf numFmtId="44" fontId="4" fillId="2" borderId="0" xfId="1" applyFont="1" applyFill="1"/>
    <xf numFmtId="44" fontId="2" fillId="3" borderId="0" xfId="0" applyNumberFormat="1" applyFont="1" applyFill="1"/>
    <xf numFmtId="0" fontId="2" fillId="3" borderId="0" xfId="0" applyFont="1" applyFill="1"/>
    <xf numFmtId="0" fontId="3" fillId="0" borderId="0" xfId="0" applyFont="1" applyAlignment="1">
      <alignment horizontal="center" wrapText="1"/>
    </xf>
    <xf numFmtId="8" fontId="4" fillId="2" borderId="0" xfId="1" applyNumberFormat="1" applyFont="1" applyFill="1"/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8" fontId="4" fillId="2" borderId="0" xfId="0" applyNumberFormat="1" applyFont="1" applyFill="1" applyAlignment="1">
      <alignment horizontal="center" vertical="center" wrapText="1"/>
    </xf>
    <xf numFmtId="8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8" fontId="4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4BB5-20A4-4023-8F90-37FC6E1DB478}">
  <dimension ref="A1:L37"/>
  <sheetViews>
    <sheetView tabSelected="1" topLeftCell="A19" workbookViewId="0">
      <selection activeCell="F5" sqref="F5"/>
    </sheetView>
  </sheetViews>
  <sheetFormatPr defaultRowHeight="15.75"/>
  <cols>
    <col min="1" max="1" width="15" style="3" customWidth="1"/>
    <col min="2" max="2" width="10.5703125" style="3" customWidth="1"/>
    <col min="3" max="4" width="9.28515625" style="3" bestFit="1" customWidth="1"/>
    <col min="5" max="5" width="12" style="3" bestFit="1" customWidth="1"/>
    <col min="6" max="7" width="9.28515625" style="3" bestFit="1" customWidth="1"/>
    <col min="8" max="10" width="15.140625" style="3" customWidth="1"/>
    <col min="11" max="16384" width="9.140625" style="3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94.5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6" t="s">
        <v>8</v>
      </c>
      <c r="I2" s="16" t="s">
        <v>9</v>
      </c>
      <c r="J2" s="16" t="s">
        <v>10</v>
      </c>
    </row>
    <row r="3" spans="1:10">
      <c r="A3" s="18" t="s">
        <v>11</v>
      </c>
      <c r="B3" s="19">
        <v>15</v>
      </c>
      <c r="C3" s="20">
        <v>17</v>
      </c>
      <c r="D3" s="19">
        <v>9600</v>
      </c>
      <c r="E3" s="21">
        <f>B3*24*C3</f>
        <v>6120</v>
      </c>
      <c r="F3" s="22"/>
      <c r="G3" s="23"/>
      <c r="H3" s="21">
        <f>C3*D3</f>
        <v>163200</v>
      </c>
      <c r="I3" s="21">
        <f>(F3*D3)+G3</f>
        <v>0</v>
      </c>
      <c r="J3" s="24">
        <f>H3+I3</f>
        <v>163200</v>
      </c>
    </row>
    <row r="4" spans="1:10" ht="47.25">
      <c r="A4" s="18" t="s">
        <v>12</v>
      </c>
      <c r="B4" s="19">
        <v>2</v>
      </c>
      <c r="C4" s="20">
        <v>16</v>
      </c>
      <c r="D4" s="19">
        <v>1280</v>
      </c>
      <c r="E4" s="21">
        <f t="shared" ref="E4:E21" si="0">B4*24*C4</f>
        <v>768</v>
      </c>
      <c r="F4" s="22"/>
      <c r="G4" s="23"/>
      <c r="H4" s="21">
        <f>C4*D4</f>
        <v>20480</v>
      </c>
      <c r="I4" s="21">
        <f t="shared" ref="I4:I21" si="1">(F4*D4)+G4</f>
        <v>0</v>
      </c>
      <c r="J4" s="24">
        <f t="shared" ref="J4:J21" si="2">H4+I4</f>
        <v>20480</v>
      </c>
    </row>
    <row r="5" spans="1:10" ht="31.5">
      <c r="A5" s="18" t="s">
        <v>13</v>
      </c>
      <c r="B5" s="19">
        <v>2</v>
      </c>
      <c r="C5" s="20">
        <v>16</v>
      </c>
      <c r="D5" s="19">
        <v>928</v>
      </c>
      <c r="E5" s="21">
        <f t="shared" si="0"/>
        <v>768</v>
      </c>
      <c r="F5" s="22"/>
      <c r="G5" s="23"/>
      <c r="H5" s="21">
        <f>C5*D5</f>
        <v>14848</v>
      </c>
      <c r="I5" s="21">
        <f t="shared" si="1"/>
        <v>0</v>
      </c>
      <c r="J5" s="24">
        <f t="shared" si="2"/>
        <v>14848</v>
      </c>
    </row>
    <row r="6" spans="1:10" ht="47.25">
      <c r="A6" s="18" t="s">
        <v>14</v>
      </c>
      <c r="B6" s="19">
        <v>2</v>
      </c>
      <c r="C6" s="20">
        <v>16</v>
      </c>
      <c r="D6" s="19">
        <v>1280</v>
      </c>
      <c r="E6" s="21">
        <f t="shared" si="0"/>
        <v>768</v>
      </c>
      <c r="F6" s="22"/>
      <c r="G6" s="23"/>
      <c r="H6" s="21">
        <f>C6*D6</f>
        <v>20480</v>
      </c>
      <c r="I6" s="21">
        <f t="shared" si="1"/>
        <v>0</v>
      </c>
      <c r="J6" s="24">
        <f t="shared" si="2"/>
        <v>20480</v>
      </c>
    </row>
    <row r="7" spans="1:10" ht="31.5">
      <c r="A7" s="18" t="s">
        <v>15</v>
      </c>
      <c r="B7" s="19">
        <v>3</v>
      </c>
      <c r="C7" s="20">
        <v>17</v>
      </c>
      <c r="D7" s="19">
        <v>2720</v>
      </c>
      <c r="E7" s="21">
        <f t="shared" si="0"/>
        <v>1224</v>
      </c>
      <c r="F7" s="22"/>
      <c r="G7" s="23"/>
      <c r="H7" s="21">
        <f>C7*D7</f>
        <v>46240</v>
      </c>
      <c r="I7" s="21">
        <f t="shared" si="1"/>
        <v>0</v>
      </c>
      <c r="J7" s="24">
        <f t="shared" si="2"/>
        <v>46240</v>
      </c>
    </row>
    <row r="8" spans="1:10" ht="47.25">
      <c r="A8" s="18" t="s">
        <v>16</v>
      </c>
      <c r="B8" s="19">
        <v>3</v>
      </c>
      <c r="C8" s="20">
        <v>16</v>
      </c>
      <c r="D8" s="19">
        <v>2560</v>
      </c>
      <c r="E8" s="21">
        <f t="shared" si="0"/>
        <v>1152</v>
      </c>
      <c r="F8" s="22"/>
      <c r="G8" s="23"/>
      <c r="H8" s="21">
        <f>C8*D8</f>
        <v>40960</v>
      </c>
      <c r="I8" s="21">
        <f t="shared" si="1"/>
        <v>0</v>
      </c>
      <c r="J8" s="24">
        <f t="shared" si="2"/>
        <v>40960</v>
      </c>
    </row>
    <row r="9" spans="1:10">
      <c r="A9" s="18" t="s">
        <v>17</v>
      </c>
      <c r="B9" s="19">
        <v>1</v>
      </c>
      <c r="C9" s="20">
        <v>16</v>
      </c>
      <c r="D9" s="19">
        <v>640</v>
      </c>
      <c r="E9" s="21">
        <f t="shared" si="0"/>
        <v>384</v>
      </c>
      <c r="F9" s="22"/>
      <c r="G9" s="23"/>
      <c r="H9" s="21">
        <f>C9*D9</f>
        <v>10240</v>
      </c>
      <c r="I9" s="21">
        <f t="shared" si="1"/>
        <v>0</v>
      </c>
      <c r="J9" s="24">
        <f t="shared" si="2"/>
        <v>10240</v>
      </c>
    </row>
    <row r="10" spans="1:10" ht="31.5">
      <c r="A10" s="18" t="s">
        <v>18</v>
      </c>
      <c r="B10" s="19">
        <v>14</v>
      </c>
      <c r="C10" s="20">
        <v>20.53</v>
      </c>
      <c r="D10" s="19">
        <v>8218</v>
      </c>
      <c r="E10" s="21">
        <f t="shared" si="0"/>
        <v>6898.08</v>
      </c>
      <c r="F10" s="22"/>
      <c r="G10" s="23"/>
      <c r="H10" s="21">
        <f>C10*D10</f>
        <v>168715.54</v>
      </c>
      <c r="I10" s="21">
        <f t="shared" si="1"/>
        <v>0</v>
      </c>
      <c r="J10" s="24">
        <f t="shared" si="2"/>
        <v>168715.54</v>
      </c>
    </row>
    <row r="11" spans="1:10" ht="31.5">
      <c r="A11" s="18" t="s">
        <v>19</v>
      </c>
      <c r="B11" s="19">
        <v>3</v>
      </c>
      <c r="C11" s="20">
        <v>17.510000000000002</v>
      </c>
      <c r="D11" s="19">
        <v>1188</v>
      </c>
      <c r="E11" s="21">
        <f t="shared" si="0"/>
        <v>1260.72</v>
      </c>
      <c r="F11" s="22"/>
      <c r="G11" s="23"/>
      <c r="H11" s="21">
        <f>C11*D11</f>
        <v>20801.88</v>
      </c>
      <c r="I11" s="21">
        <f t="shared" si="1"/>
        <v>0</v>
      </c>
      <c r="J11" s="24">
        <f t="shared" si="2"/>
        <v>20801.88</v>
      </c>
    </row>
    <row r="12" spans="1:10" ht="47.25">
      <c r="A12" s="18" t="s">
        <v>20</v>
      </c>
      <c r="B12" s="19">
        <v>3</v>
      </c>
      <c r="C12" s="20">
        <v>16</v>
      </c>
      <c r="D12" s="19">
        <v>1440</v>
      </c>
      <c r="E12" s="21">
        <f t="shared" si="0"/>
        <v>1152</v>
      </c>
      <c r="F12" s="22"/>
      <c r="G12" s="23"/>
      <c r="H12" s="21">
        <f>C12*D12</f>
        <v>23040</v>
      </c>
      <c r="I12" s="21">
        <f t="shared" si="1"/>
        <v>0</v>
      </c>
      <c r="J12" s="24">
        <f t="shared" si="2"/>
        <v>23040</v>
      </c>
    </row>
    <row r="13" spans="1:10" ht="47.25">
      <c r="A13" s="18" t="s">
        <v>21</v>
      </c>
      <c r="B13" s="19">
        <v>3</v>
      </c>
      <c r="C13" s="20">
        <v>16.75</v>
      </c>
      <c r="D13" s="19">
        <v>1761</v>
      </c>
      <c r="E13" s="21">
        <f t="shared" si="0"/>
        <v>1206</v>
      </c>
      <c r="F13" s="22"/>
      <c r="G13" s="23"/>
      <c r="H13" s="21">
        <f>C13*D13</f>
        <v>29496.75</v>
      </c>
      <c r="I13" s="21">
        <f t="shared" si="1"/>
        <v>0</v>
      </c>
      <c r="J13" s="24">
        <f t="shared" si="2"/>
        <v>29496.75</v>
      </c>
    </row>
    <row r="14" spans="1:10" ht="47.25">
      <c r="A14" s="18" t="s">
        <v>22</v>
      </c>
      <c r="B14" s="19">
        <v>3</v>
      </c>
      <c r="C14" s="20">
        <v>16</v>
      </c>
      <c r="D14" s="19">
        <v>640</v>
      </c>
      <c r="E14" s="21">
        <f t="shared" si="0"/>
        <v>1152</v>
      </c>
      <c r="F14" s="22"/>
      <c r="G14" s="23"/>
      <c r="H14" s="21">
        <f>C14*D14</f>
        <v>10240</v>
      </c>
      <c r="I14" s="21">
        <f t="shared" si="1"/>
        <v>0</v>
      </c>
      <c r="J14" s="24">
        <f t="shared" si="2"/>
        <v>10240</v>
      </c>
    </row>
    <row r="15" spans="1:10" ht="47.25">
      <c r="A15" s="18" t="s">
        <v>23</v>
      </c>
      <c r="B15" s="19">
        <v>6</v>
      </c>
      <c r="C15" s="20">
        <v>17</v>
      </c>
      <c r="D15" s="19">
        <v>3840</v>
      </c>
      <c r="E15" s="21">
        <f t="shared" si="0"/>
        <v>2448</v>
      </c>
      <c r="F15" s="22"/>
      <c r="G15" s="23"/>
      <c r="H15" s="21">
        <f>C15*D15</f>
        <v>65280</v>
      </c>
      <c r="I15" s="21">
        <f t="shared" si="1"/>
        <v>0</v>
      </c>
      <c r="J15" s="24">
        <f t="shared" si="2"/>
        <v>65280</v>
      </c>
    </row>
    <row r="16" spans="1:10" ht="47.25">
      <c r="A16" s="18" t="s">
        <v>24</v>
      </c>
      <c r="B16" s="19">
        <v>7</v>
      </c>
      <c r="C16" s="20">
        <v>17</v>
      </c>
      <c r="D16" s="19">
        <v>4480</v>
      </c>
      <c r="E16" s="21">
        <f t="shared" si="0"/>
        <v>2856</v>
      </c>
      <c r="F16" s="22"/>
      <c r="G16" s="23"/>
      <c r="H16" s="21">
        <f>C16*D16</f>
        <v>76160</v>
      </c>
      <c r="I16" s="21">
        <f t="shared" si="1"/>
        <v>0</v>
      </c>
      <c r="J16" s="24">
        <f t="shared" si="2"/>
        <v>76160</v>
      </c>
    </row>
    <row r="17" spans="1:12">
      <c r="A17" s="18" t="s">
        <v>25</v>
      </c>
      <c r="B17" s="19">
        <v>10</v>
      </c>
      <c r="C17" s="20">
        <v>16</v>
      </c>
      <c r="D17" s="19">
        <v>4640</v>
      </c>
      <c r="E17" s="21">
        <f t="shared" si="0"/>
        <v>3840</v>
      </c>
      <c r="F17" s="22"/>
      <c r="G17" s="23"/>
      <c r="H17" s="21">
        <f>C17*D17</f>
        <v>74240</v>
      </c>
      <c r="I17" s="21">
        <f t="shared" si="1"/>
        <v>0</v>
      </c>
      <c r="J17" s="24">
        <f t="shared" si="2"/>
        <v>74240</v>
      </c>
    </row>
    <row r="18" spans="1:12">
      <c r="A18" s="18" t="s">
        <v>26</v>
      </c>
      <c r="B18" s="19">
        <v>2</v>
      </c>
      <c r="C18" s="20">
        <v>16</v>
      </c>
      <c r="D18" s="19">
        <v>1280</v>
      </c>
      <c r="E18" s="21">
        <f t="shared" si="0"/>
        <v>768</v>
      </c>
      <c r="F18" s="22"/>
      <c r="G18" s="23"/>
      <c r="H18" s="21">
        <f>C18*D18</f>
        <v>20480</v>
      </c>
      <c r="I18" s="21">
        <f t="shared" si="1"/>
        <v>0</v>
      </c>
      <c r="J18" s="24">
        <f t="shared" si="2"/>
        <v>20480</v>
      </c>
    </row>
    <row r="19" spans="1:12" ht="63">
      <c r="A19" s="18" t="s">
        <v>27</v>
      </c>
      <c r="B19" s="19">
        <v>4</v>
      </c>
      <c r="C19" s="20">
        <v>16</v>
      </c>
      <c r="D19" s="19">
        <v>2560</v>
      </c>
      <c r="E19" s="21">
        <f t="shared" si="0"/>
        <v>1536</v>
      </c>
      <c r="F19" s="22"/>
      <c r="G19" s="23"/>
      <c r="H19" s="21">
        <f>C19*D19</f>
        <v>40960</v>
      </c>
      <c r="I19" s="21">
        <f t="shared" si="1"/>
        <v>0</v>
      </c>
      <c r="J19" s="24">
        <f t="shared" si="2"/>
        <v>40960</v>
      </c>
    </row>
    <row r="20" spans="1:12" ht="31.5">
      <c r="A20" s="18" t="s">
        <v>28</v>
      </c>
      <c r="B20" s="19">
        <v>2</v>
      </c>
      <c r="C20" s="20">
        <v>16</v>
      </c>
      <c r="D20" s="19">
        <v>1600</v>
      </c>
      <c r="E20" s="21">
        <f t="shared" si="0"/>
        <v>768</v>
      </c>
      <c r="F20" s="22"/>
      <c r="G20" s="23"/>
      <c r="H20" s="21">
        <f>C20*D20</f>
        <v>25600</v>
      </c>
      <c r="I20" s="21">
        <f t="shared" si="1"/>
        <v>0</v>
      </c>
      <c r="J20" s="24">
        <f t="shared" si="2"/>
        <v>25600</v>
      </c>
    </row>
    <row r="21" spans="1:12">
      <c r="A21" s="25" t="s">
        <v>29</v>
      </c>
      <c r="B21" s="26">
        <v>1</v>
      </c>
      <c r="C21" s="27">
        <v>16</v>
      </c>
      <c r="D21" s="26">
        <v>800</v>
      </c>
      <c r="E21" s="21">
        <f t="shared" si="0"/>
        <v>384</v>
      </c>
      <c r="F21" s="28"/>
      <c r="G21" s="7"/>
      <c r="H21" s="21">
        <f>C21*D21</f>
        <v>12800</v>
      </c>
      <c r="I21" s="21">
        <f t="shared" si="1"/>
        <v>0</v>
      </c>
      <c r="J21" s="24">
        <f t="shared" si="2"/>
        <v>12800</v>
      </c>
    </row>
    <row r="22" spans="1:12">
      <c r="A22" s="25" t="s">
        <v>30</v>
      </c>
      <c r="B22" s="25">
        <f>SUM(B3:B21)</f>
        <v>86</v>
      </c>
      <c r="D22" s="25">
        <f>SUM(D3:D21)</f>
        <v>51455</v>
      </c>
      <c r="E22" s="29">
        <f>SUM(E3:E21)</f>
        <v>35452.800000000003</v>
      </c>
      <c r="F22" s="25"/>
      <c r="G22" s="29">
        <f>SUM(G3:G21)</f>
        <v>0</v>
      </c>
      <c r="H22" s="29">
        <f>SUM(H3:H21)</f>
        <v>884262.17</v>
      </c>
      <c r="I22" s="29">
        <f>SUM(I3:I21)</f>
        <v>0</v>
      </c>
      <c r="J22" s="30">
        <f>SUM(J3:J21)</f>
        <v>884262.17</v>
      </c>
    </row>
    <row r="24" spans="1:12">
      <c r="A24" s="3" t="s">
        <v>31</v>
      </c>
    </row>
    <row r="25" spans="1:12" ht="31.5">
      <c r="A25" s="33" t="s">
        <v>32</v>
      </c>
      <c r="B25" s="33"/>
      <c r="C25" s="33"/>
      <c r="D25" s="33"/>
      <c r="E25" s="33"/>
      <c r="F25" s="11" t="s">
        <v>33</v>
      </c>
      <c r="G25" s="11" t="s">
        <v>34</v>
      </c>
      <c r="H25" s="2" t="s">
        <v>35</v>
      </c>
      <c r="I25" s="6"/>
      <c r="J25" s="6"/>
      <c r="K25" s="6"/>
      <c r="L25" s="6"/>
    </row>
    <row r="26" spans="1:12">
      <c r="A26" s="31" t="s">
        <v>36</v>
      </c>
      <c r="B26" s="31"/>
      <c r="C26" s="31"/>
      <c r="D26" s="31"/>
      <c r="E26" s="31"/>
      <c r="F26" s="7"/>
      <c r="G26" s="4">
        <f>J22*F26</f>
        <v>0</v>
      </c>
      <c r="H26" s="5">
        <f>G26</f>
        <v>0</v>
      </c>
    </row>
    <row r="27" spans="1:12">
      <c r="A27" s="32" t="s">
        <v>37</v>
      </c>
      <c r="B27" s="32"/>
      <c r="C27" s="32"/>
      <c r="D27" s="32"/>
      <c r="E27" s="32"/>
    </row>
    <row r="28" spans="1:12">
      <c r="A28" s="13" t="s">
        <v>38</v>
      </c>
      <c r="B28" s="1"/>
      <c r="C28" s="1"/>
      <c r="D28" s="1"/>
      <c r="E28" s="1"/>
      <c r="F28" s="7"/>
      <c r="G28" s="7"/>
      <c r="H28" s="7"/>
    </row>
    <row r="29" spans="1:12">
      <c r="A29" s="13" t="s">
        <v>38</v>
      </c>
      <c r="B29" s="1"/>
      <c r="C29" s="1"/>
      <c r="D29" s="1"/>
      <c r="E29" s="1"/>
      <c r="F29" s="7"/>
      <c r="G29" s="7"/>
      <c r="H29" s="7"/>
    </row>
    <row r="30" spans="1:12">
      <c r="A30" s="13" t="s">
        <v>38</v>
      </c>
      <c r="B30" s="1"/>
      <c r="C30" s="1"/>
      <c r="D30" s="1"/>
      <c r="E30" s="1"/>
      <c r="F30" s="7"/>
      <c r="G30" s="7"/>
      <c r="H30" s="7"/>
    </row>
    <row r="32" spans="1:12">
      <c r="A32" s="3" t="s">
        <v>39</v>
      </c>
      <c r="F32" s="8"/>
      <c r="G32" s="4"/>
      <c r="H32" s="4">
        <f>F32*F33</f>
        <v>0</v>
      </c>
    </row>
    <row r="33" spans="1:10">
      <c r="A33" s="3" t="s">
        <v>40</v>
      </c>
      <c r="F33" s="7">
        <f>B22</f>
        <v>86</v>
      </c>
    </row>
    <row r="34" spans="1:10">
      <c r="H34" s="5">
        <f>H32+H26</f>
        <v>0</v>
      </c>
      <c r="I34" s="3" t="s">
        <v>41</v>
      </c>
    </row>
    <row r="35" spans="1:10">
      <c r="H35" s="12">
        <f>J22</f>
        <v>884262.17</v>
      </c>
      <c r="I35" s="6" t="s">
        <v>42</v>
      </c>
    </row>
    <row r="37" spans="1:10">
      <c r="H37" s="9">
        <f>SUM(H34:H36)</f>
        <v>884262.17</v>
      </c>
      <c r="I37" s="10" t="s">
        <v>43</v>
      </c>
      <c r="J37" s="10"/>
    </row>
  </sheetData>
  <mergeCells count="3">
    <mergeCell ref="A26:E26"/>
    <mergeCell ref="A27:E27"/>
    <mergeCell ref="A25:E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DD73AC67795C4A8EA0FED0FB3BFD62" ma:contentTypeVersion="19" ma:contentTypeDescription="Create a new document." ma:contentTypeScope="" ma:versionID="65337b7855c0317c0abd6c0c7de21164">
  <xsd:schema xmlns:xsd="http://www.w3.org/2001/XMLSchema" xmlns:xs="http://www.w3.org/2001/XMLSchema" xmlns:p="http://schemas.microsoft.com/office/2006/metadata/properties" xmlns:ns2="d7b9ed18-f3a3-4cca-8726-58b69b83ffab" xmlns:ns3="b9176950-3121-418d-a553-c0ddd8de637f" targetNamespace="http://schemas.microsoft.com/office/2006/metadata/properties" ma:root="true" ma:fieldsID="b1025058262e02752844721edf20c098" ns2:_="" ns3:_="">
    <xsd:import namespace="d7b9ed18-f3a3-4cca-8726-58b69b83ffab"/>
    <xsd:import namespace="b9176950-3121-418d-a553-c0ddd8de6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9ed18-f3a3-4cca-8726-58b69b83f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ae3284a-7975-47b5-80bf-de2da8c24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76950-3121-418d-a553-c0ddd8de6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adb327-ff9c-4134-a4bb-9f6257914ba2}" ma:internalName="TaxCatchAll" ma:showField="CatchAllData" ma:web="b9176950-3121-418d-a553-c0ddd8de6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7b9ed18-f3a3-4cca-8726-58b69b83ffab" xsi:nil="true"/>
    <TaxCatchAll xmlns="b9176950-3121-418d-a553-c0ddd8de637f" xsi:nil="true"/>
    <lcf76f155ced4ddcb4097134ff3c332f xmlns="d7b9ed18-f3a3-4cca-8726-58b69b83ff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047B3B-99DD-44FA-9923-88E03203984F}"/>
</file>

<file path=customXml/itemProps2.xml><?xml version="1.0" encoding="utf-8"?>
<ds:datastoreItem xmlns:ds="http://schemas.openxmlformats.org/officeDocument/2006/customXml" ds:itemID="{EAD368B6-6331-4379-B907-F5AD37739B6E}"/>
</file>

<file path=customXml/itemProps3.xml><?xml version="1.0" encoding="utf-8"?>
<ds:datastoreItem xmlns:ds="http://schemas.openxmlformats.org/officeDocument/2006/customXml" ds:itemID="{679E1CD4-6CBC-4310-AF80-852D8F42D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Graham</dc:creator>
  <cp:keywords/>
  <dc:description/>
  <cp:lastModifiedBy>Kelly Smith</cp:lastModifiedBy>
  <cp:revision/>
  <dcterms:created xsi:type="dcterms:W3CDTF">2023-07-14T18:13:40Z</dcterms:created>
  <dcterms:modified xsi:type="dcterms:W3CDTF">2023-07-14T20:10:01Z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0x010100DCDD73AC67795C4A8EA0FED0FB3BFD62</vt:lpwstr>
  </property>
  <property fmtid="{D5CDD505-2E9C-101B-9397-08002B2CF9AE}" pid="3" name="MediaServiceImageTags">
    <vt:lpwstr/>
  </property>
</Properties>
</file>